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ich.loose\OneDrive - Black Hills State University\Desktop\"/>
    </mc:Choice>
  </mc:AlternateContent>
  <bookViews>
    <workbookView xWindow="0" yWindow="0" windowWidth="25600" windowHeight="10650"/>
  </bookViews>
  <sheets>
    <sheet name="Data_1-10-2020---456" sheetId="1" r:id="rId1"/>
    <sheet name="Sheet4" sheetId="5" r:id="rId2"/>
    <sheet name="Sheet1" sheetId="2" r:id="rId3"/>
    <sheet name="Sheet2" sheetId="3" r:id="rId4"/>
    <sheet name="Sheet3" sheetId="4" r:id="rId5"/>
  </sheets>
  <calcPr calcId="162913"/>
</workbook>
</file>

<file path=xl/calcChain.xml><?xml version="1.0" encoding="utf-8"?>
<calcChain xmlns="http://schemas.openxmlformats.org/spreadsheetml/2006/main">
  <c r="K10" i="1" l="1"/>
  <c r="K11" i="1"/>
  <c r="K12" i="1"/>
  <c r="K13" i="1"/>
  <c r="K14" i="1"/>
  <c r="K15" i="1"/>
  <c r="K16" i="1"/>
  <c r="K17" i="1"/>
  <c r="K18" i="1"/>
  <c r="K19" i="1"/>
  <c r="K20" i="1"/>
  <c r="K21" i="1"/>
  <c r="I10" i="1"/>
  <c r="I11" i="1"/>
  <c r="I12" i="1"/>
  <c r="I13" i="1"/>
  <c r="I14" i="1"/>
  <c r="I15" i="1"/>
  <c r="I16" i="1"/>
  <c r="I17" i="1"/>
  <c r="I18" i="1"/>
  <c r="I19" i="1"/>
  <c r="I20" i="1"/>
  <c r="I21" i="1"/>
  <c r="G10" i="1"/>
  <c r="G11" i="1"/>
  <c r="G12" i="1"/>
  <c r="G13" i="1"/>
  <c r="G14" i="1"/>
  <c r="G15" i="1"/>
  <c r="G16" i="1"/>
  <c r="G17" i="1"/>
  <c r="G18" i="1"/>
  <c r="G19" i="1"/>
  <c r="G20" i="1"/>
  <c r="G21" i="1"/>
  <c r="E10" i="1"/>
  <c r="E11" i="1"/>
  <c r="E12" i="1"/>
  <c r="E13" i="1"/>
  <c r="E14" i="1"/>
  <c r="E15" i="1"/>
  <c r="E16" i="1"/>
  <c r="E17" i="1"/>
  <c r="E18" i="1"/>
  <c r="E19" i="1"/>
  <c r="E20" i="1"/>
  <c r="E21" i="1"/>
</calcChain>
</file>

<file path=xl/sharedStrings.xml><?xml version="1.0" encoding="utf-8"?>
<sst xmlns="http://schemas.openxmlformats.org/spreadsheetml/2006/main" count="187" uniqueCount="102">
  <si>
    <t>UnitID</t>
  </si>
  <si>
    <t>Institution Name</t>
  </si>
  <si>
    <t>Degree of urbanization (Urban-centric locale) (HD2018)</t>
  </si>
  <si>
    <t>Highest degree offered (HD2018)</t>
  </si>
  <si>
    <t>Sector of institution (HD2018)</t>
  </si>
  <si>
    <t>Carnegie Classification 2018: Basic (HD2018)</t>
  </si>
  <si>
    <t>Multi-institution or multi-campus organization (HD2018)</t>
  </si>
  <si>
    <t>Undergraduate level programs or courses are offered via distance education (IC2018)</t>
  </si>
  <si>
    <t>Bemidji State University</t>
  </si>
  <si>
    <t xml:space="preserve">Minnesota State Colleges and Universities                                       </t>
  </si>
  <si>
    <t>Black Hills State University</t>
  </si>
  <si>
    <t xml:space="preserve">South Dakota Board of Regents                                                   </t>
  </si>
  <si>
    <t>Emporia State University</t>
  </si>
  <si>
    <t xml:space="preserve">Kansas State University System                                                  </t>
  </si>
  <si>
    <t>Fort Lewis College</t>
  </si>
  <si>
    <t>Humboldt State University</t>
  </si>
  <si>
    <t xml:space="preserve">California State University                                                     </t>
  </si>
  <si>
    <t>Longwood University</t>
  </si>
  <si>
    <t>Minot State University</t>
  </si>
  <si>
    <t xml:space="preserve">North Dakota University System                                                  </t>
  </si>
  <si>
    <t>Montana State University Billings</t>
  </si>
  <si>
    <t xml:space="preserve">Montana University System                                                       </t>
  </si>
  <si>
    <t>Northern State University</t>
  </si>
  <si>
    <t>The University of Montana-Western</t>
  </si>
  <si>
    <t>University of Wisconsin-River Falls</t>
  </si>
  <si>
    <t xml:space="preserve">University of Wisconsin System                                                  </t>
  </si>
  <si>
    <t>Wayne State College</t>
  </si>
  <si>
    <t xml:space="preserve">Nebraska State College System                                                   </t>
  </si>
  <si>
    <t>Western State Colorado University</t>
  </si>
  <si>
    <t>Column1</t>
  </si>
  <si>
    <t>Column2</t>
  </si>
  <si>
    <t>Column3</t>
  </si>
  <si>
    <t>Not applicable, not in Carnegie universe (not accredited or nondegree-granting)</t>
  </si>
  <si>
    <t>Associate's Colleges: High Transfer-High Traditional</t>
  </si>
  <si>
    <t>Associate's Colleges: High Transfer-Mixed Traditional/Nontraditional</t>
  </si>
  <si>
    <t>Associate's Colleges: Mixed Transfer/Vocational &amp; Technical-Mixed Traditional/Nontraditional</t>
  </si>
  <si>
    <t>Associate's Colleges: Mixed Transfer/Vocational &amp; Technical-High Nontraditional</t>
  </si>
  <si>
    <t>Associate's Colleges: High Vocational &amp; Technical-High Nontraditional</t>
  </si>
  <si>
    <t>Special Focus Two-Year: Health Professions</t>
  </si>
  <si>
    <t>Baccalaureate/Associate's Colleges: Associate's Dominant</t>
  </si>
  <si>
    <t xml:space="preserve">Doctoral Universities: Very High Research Activity_x000D_
</t>
  </si>
  <si>
    <t xml:space="preserve">Doctoral Universities: High Research Activity_x000D_
</t>
  </si>
  <si>
    <t xml:space="preserve">Doctoral/Professional Universities_x000D_
</t>
  </si>
  <si>
    <t>Master's Colleges &amp; Universities: Larger Programs</t>
  </si>
  <si>
    <t>Master's Colleges &amp; Universities: Medium Programs</t>
  </si>
  <si>
    <t>Master's Colleges &amp; Universities: Small Programs</t>
  </si>
  <si>
    <t>Baccalaureate Colleges: Arts &amp; Sciences Focus</t>
  </si>
  <si>
    <t>Baccalaureate Colleges: Diverse Fields</t>
  </si>
  <si>
    <t>Baccalaureate/Associate's Colleges: Mixed Baccalaureate/Associate's</t>
  </si>
  <si>
    <t>Special Focus Four-Year: Medical Schools &amp; Centers</t>
  </si>
  <si>
    <t>Special Focus Four-Year: Other Health Professions Schools</t>
  </si>
  <si>
    <t>Special Focus Four-Year: Engineering Schools</t>
  </si>
  <si>
    <t>Special Focus Four-Year: Arts, Music &amp; Design Schools</t>
  </si>
  <si>
    <t>Special Focus Four-Year: Other Special Focus Institutions</t>
  </si>
  <si>
    <t>{Not available}</t>
  </si>
  <si>
    <t>City: Large</t>
  </si>
  <si>
    <t>City: Midsize</t>
  </si>
  <si>
    <t>City: Small</t>
  </si>
  <si>
    <t>Suburb: Large</t>
  </si>
  <si>
    <t>Suburb: Midsize</t>
  </si>
  <si>
    <t>Suburb: Small</t>
  </si>
  <si>
    <t>Town: Fringe</t>
  </si>
  <si>
    <t>Town: Distant</t>
  </si>
  <si>
    <t>Town: Remote</t>
  </si>
  <si>
    <t>Rural: Fringe</t>
  </si>
  <si>
    <t>Rural: Distant</t>
  </si>
  <si>
    <t>Rural: Remote</t>
  </si>
  <si>
    <t>Non-degree granting</t>
  </si>
  <si>
    <t>Doctor's degree - research/scholarship and professional practice</t>
  </si>
  <si>
    <t>Doctor's degree - research/scholarship</t>
  </si>
  <si>
    <t>Doctor's degree -  professional practice</t>
  </si>
  <si>
    <t>Doctor's degree - other</t>
  </si>
  <si>
    <t>Master's degree</t>
  </si>
  <si>
    <t>Bachelor's degree</t>
  </si>
  <si>
    <t>Associate's degree</t>
  </si>
  <si>
    <t>Highest Degree Offered</t>
  </si>
  <si>
    <t>Degree of Urbanization</t>
  </si>
  <si>
    <t>Carnegie Classification: Basic</t>
  </si>
  <si>
    <t xml:space="preserve">Institution is part of a multi-institution or multi-campus organization </t>
  </si>
  <si>
    <t xml:space="preserve">Institution is NOT part of a multi-institution or multi-campus organization </t>
  </si>
  <si>
    <t>Multi-institution or multi-campus organization</t>
  </si>
  <si>
    <t>Institutional Context</t>
  </si>
  <si>
    <t>Low Cost</t>
  </si>
  <si>
    <t>Student Body</t>
  </si>
  <si>
    <t>How We Spend Money</t>
  </si>
  <si>
    <t>Student Success</t>
  </si>
  <si>
    <t>Name of multi-campus organization</t>
  </si>
  <si>
    <t>Total price for in-district students living on campus</t>
  </si>
  <si>
    <t>Percent admitted - total</t>
  </si>
  <si>
    <t>ACT Composite 25th percentile score</t>
  </si>
  <si>
    <t>ACT Composite 75th percentile score</t>
  </si>
  <si>
    <t>Student-to-faculty ratio</t>
  </si>
  <si>
    <t>Instruction expenses per FTE  (GASB)</t>
  </si>
  <si>
    <t>Academic support expenses per FTE (GASB)</t>
  </si>
  <si>
    <t>Student service expenses per FTE (GASB)</t>
  </si>
  <si>
    <t>Instructional FTE</t>
  </si>
  <si>
    <t>Avg salary equated to 9 months of full-time instructional staff - all ranks</t>
  </si>
  <si>
    <t>Full-time retention rate  2018</t>
  </si>
  <si>
    <t>Graduation rate - Bachelor degree within 6 years  total</t>
  </si>
  <si>
    <t>Pell Grant recipients - Bachelor's degree rate within 6 years</t>
  </si>
  <si>
    <t>Aspirant Peer List</t>
  </si>
  <si>
    <t>Hard-coded variables: Public, 4-year or above AND UG courses or programs are offered online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</si>
</sst>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8">
    <xf numFmtId="0" fontId="0" fillId="0" borderId="0" xfId="0"/>
    <xf numFmtId="0" fontId="0" fillId="34" borderId="10" xfId="0" applyFont="1" applyFill="1" applyBorder="1"/>
    <xf numFmtId="0" fontId="0" fillId="0" borderId="10" xfId="0" applyFont="1" applyBorder="1"/>
    <xf numFmtId="0" fontId="0" fillId="34" borderId="10" xfId="0" applyFont="1" applyFill="1" applyBorder="1" applyAlignment="1">
      <alignment wrapText="1"/>
    </xf>
    <xf numFmtId="0" fontId="0" fillId="0" borderId="10" xfId="0" applyFont="1" applyBorder="1" applyAlignment="1">
      <alignment wrapText="1"/>
    </xf>
    <xf numFmtId="0" fontId="13" fillId="33" borderId="11" xfId="0" applyFont="1" applyFill="1" applyBorder="1"/>
    <xf numFmtId="0" fontId="0" fillId="0" borderId="12" xfId="0" applyFont="1" applyBorder="1"/>
    <xf numFmtId="0" fontId="18" fillId="0" borderId="0" xfId="0" applyFont="1" applyAlignment="1">
      <alignment horizontal="center"/>
    </xf>
    <xf numFmtId="0" fontId="0" fillId="0" borderId="13" xfId="0" applyBorder="1"/>
    <xf numFmtId="0" fontId="18" fillId="0" borderId="13" xfId="0" applyFont="1" applyBorder="1" applyAlignment="1">
      <alignment horizontal="center"/>
    </xf>
    <xf numFmtId="164" fontId="0" fillId="0" borderId="13" xfId="0" applyNumberFormat="1" applyBorder="1"/>
    <xf numFmtId="164" fontId="0" fillId="0" borderId="0" xfId="0" applyNumberFormat="1"/>
    <xf numFmtId="0" fontId="18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3" fillId="0" borderId="1" xfId="2" applyAlignment="1">
      <alignment horizontal="lef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26">
    <dxf>
      <numFmt numFmtId="164" formatCode="&quot;$&quot;#,##0"/>
      <border diagonalUp="0" diagonalDown="0">
        <left/>
        <right style="medium">
          <color auto="1"/>
        </right>
        <top/>
        <bottom/>
        <vertical/>
        <horizontal/>
      </border>
    </dxf>
    <dxf>
      <numFmt numFmtId="164" formatCode="&quot;$&quot;#,##0"/>
      <border diagonalUp="0" diagonalDown="0">
        <left/>
        <right style="medium">
          <color auto="1"/>
        </right>
        <top/>
        <bottom/>
        <vertical/>
        <horizontal/>
      </border>
    </dxf>
    <dxf>
      <numFmt numFmtId="164" formatCode="&quot;$&quot;#,##0"/>
      <border diagonalUp="0" diagonalDown="0">
        <left/>
        <right style="medium">
          <color auto="1"/>
        </right>
        <top/>
        <bottom/>
        <vertical/>
        <horizontal/>
      </border>
    </dxf>
    <dxf>
      <numFmt numFmtId="164" formatCode="&quot;$&quot;#,##0"/>
      <border diagonalUp="0" diagonalDown="0">
        <left/>
        <right style="medium">
          <color auto="1"/>
        </right>
        <top/>
        <bottom/>
        <vertical/>
        <horizontal/>
      </border>
    </dxf>
    <dxf>
      <numFmt numFmtId="164" formatCode="&quot;$&quot;#,##0"/>
      <border diagonalUp="0" diagonalDown="0">
        <left/>
        <right style="medium">
          <color auto="1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border outline="0">
        <top style="thin">
          <color theme="4" tint="0.39997558519241921"/>
        </top>
      </border>
    </dxf>
    <dxf>
      <border outline="0"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border outline="0"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4"/>
          <bgColor theme="4"/>
        </patternFill>
      </fill>
    </dxf>
    <dxf>
      <border diagonalUp="0" diagonalDown="0">
        <left/>
        <right style="medium">
          <color auto="1"/>
        </right>
        <top/>
        <bottom/>
        <vertical/>
        <horizontal/>
      </border>
    </dxf>
    <dxf>
      <border diagonalUp="0" diagonalDown="0">
        <left/>
        <right style="medium">
          <color auto="1"/>
        </right>
        <top/>
        <bottom/>
        <vertical/>
        <horizontal/>
      </border>
    </dxf>
    <dxf>
      <numFmt numFmtId="164" formatCode="&quot;$&quot;#,##0"/>
      <border diagonalUp="0" diagonalDown="0">
        <left/>
        <right style="medium">
          <color auto="1"/>
        </right>
        <top/>
        <bottom/>
        <vertical/>
        <horizontal/>
      </border>
    </dxf>
    <dxf>
      <numFmt numFmtId="164" formatCode="&quot;$&quot;#,##0"/>
    </dxf>
    <dxf>
      <numFmt numFmtId="164" formatCode="&quot;$&quot;#,##0"/>
    </dxf>
    <dxf>
      <numFmt numFmtId="164" formatCode="&quot;$&quot;#,##0"/>
    </dxf>
    <dxf>
      <border diagonalUp="0" diagonalDown="0">
        <left/>
        <right style="medium">
          <color auto="1"/>
        </right>
        <top/>
        <bottom/>
        <vertical/>
        <horizontal/>
      </border>
    </dxf>
    <dxf>
      <numFmt numFmtId="164" formatCode="&quot;$&quot;#,##0"/>
      <border diagonalUp="0" diagonalDown="0">
        <left/>
        <right style="medium">
          <color auto="1"/>
        </right>
        <top/>
        <bottom/>
        <vertical/>
        <horizontal/>
      </border>
    </dxf>
    <dxf>
      <border diagonalUp="0" diagonalDown="0">
        <left/>
        <right style="medium">
          <color auto="1"/>
        </right>
        <top/>
        <bottom/>
        <vertical/>
        <horizontal/>
      </border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id="3" name="Table4" displayName="Table4" ref="A9:Z21" totalsRowShown="0">
  <autoFilter ref="A9:Z21"/>
  <tableColumns count="26">
    <tableColumn id="1" name="UnitID"/>
    <tableColumn id="2" name="Institution Name"/>
    <tableColumn id="5" name="Sector of institution (HD2018)"/>
    <tableColumn id="4" name="Highest degree offered (HD2018)"/>
    <tableColumn id="23" name="Highest Degree Offered" dataDxfId="25">
      <calculatedColumnFormula>VLOOKUP(Table4[[#This Row],[Highest degree offered (HD2018)]], Table2[[Column2]:[Column3]], 2, FALSE)</calculatedColumnFormula>
    </tableColumn>
    <tableColumn id="3" name="Degree of urbanization (Urban-centric locale) (HD2018)"/>
    <tableColumn id="24" name="Degree of Urbanization" dataDxfId="24">
      <calculatedColumnFormula>VLOOKUP(Table4[[#This Row],[Degree of urbanization (Urban-centric locale) (HD2018)]], Table3[[Column2]:[Column3]], 2, FALSE)</calculatedColumnFormula>
    </tableColumn>
    <tableColumn id="6" name="Carnegie Classification 2018: Basic (HD2018)"/>
    <tableColumn id="25" name="Carnegie Classification: Basic" dataDxfId="23">
      <calculatedColumnFormula>VLOOKUP(Table4[[#This Row],[Carnegie Classification 2018: Basic (HD2018)]], Table5[[Column2]:[Column3]], 2, FALSE)</calculatedColumnFormula>
    </tableColumn>
    <tableColumn id="7" name="Multi-institution or multi-campus organization (HD2018)"/>
    <tableColumn id="26" name="Multi-institution or multi-campus organization" dataDxfId="22">
      <calculatedColumnFormula>VLOOKUP(Table4[[#This Row],[Multi-institution or multi-campus organization (HD2018)]], Table6[[#All],[Column2]:[Column3]], 2, FALSE)</calculatedColumnFormula>
    </tableColumn>
    <tableColumn id="8" name="Name of multi-campus organization" dataDxfId="21"/>
    <tableColumn id="9" name="Undergraduate level programs or courses are offered via distance education (IC2018)"/>
    <tableColumn id="10" name="Total price for in-district students living on campus" dataDxfId="20"/>
    <tableColumn id="11" name="Percent admitted - total"/>
    <tableColumn id="12" name="ACT Composite 25th percentile score"/>
    <tableColumn id="13" name="ACT Composite 75th percentile score" dataDxfId="19"/>
    <tableColumn id="14" name="Student-to-faculty ratio"/>
    <tableColumn id="16" name="Instruction expenses per FTE  (GASB)" dataDxfId="18"/>
    <tableColumn id="17" name="Academic support expenses per FTE (GASB)" dataDxfId="17"/>
    <tableColumn id="18" name="Student service expenses per FTE (GASB)" dataDxfId="16"/>
    <tableColumn id="19" name="Instructional FTE"/>
    <tableColumn id="20" name="Avg salary equated to 9 months of full-time instructional staff - all ranks" dataDxfId="15"/>
    <tableColumn id="15" name="Full-time retention rate  2018"/>
    <tableColumn id="21" name="Graduation rate - Bachelor degree within 6 years  total"/>
    <tableColumn id="22" name="Pell Grant recipients - Bachelor's degree rate within 6 years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7" name="Table7" displayName="Table7" ref="B6:Z7" totalsRowShown="0" headerRowCellStyle="Normal" dataCellStyle="Normal">
  <autoFilter ref="B6:Z7"/>
  <tableColumns count="25">
    <tableColumn id="1" name="Institution Name" dataCellStyle="Normal"/>
    <tableColumn id="2" name="Sector of institution (HD2018)" dataCellStyle="Normal"/>
    <tableColumn id="3" name="Highest degree offered (HD2018)" dataCellStyle="Normal"/>
    <tableColumn id="4" name="Highest Degree Offered" dataCellStyle="Normal"/>
    <tableColumn id="5" name="Degree of urbanization (Urban-centric locale) (HD2018)" dataCellStyle="Normal"/>
    <tableColumn id="6" name="Degree of Urbanization" dataCellStyle="Normal"/>
    <tableColumn id="7" name="Carnegie Classification 2018: Basic (HD2018)" dataCellStyle="Normal"/>
    <tableColumn id="8" name="Carnegie Classification: Basic" dataCellStyle="Normal"/>
    <tableColumn id="9" name="Multi-institution or multi-campus organization (HD2018)" dataCellStyle="Normal"/>
    <tableColumn id="10" name="Multi-institution or multi-campus organization" dataCellStyle="Normal"/>
    <tableColumn id="11" name="Name of multi-campus organization" dataDxfId="14" dataCellStyle="Normal"/>
    <tableColumn id="12" name="Undergraduate level programs or courses are offered via distance education (IC2018)" dataCellStyle="Normal"/>
    <tableColumn id="13" name="Total price for in-district students living on campus" dataDxfId="4" dataCellStyle="Normal"/>
    <tableColumn id="14" name="Percent admitted - total" dataCellStyle="Normal"/>
    <tableColumn id="15" name="ACT Composite 25th percentile score" dataCellStyle="Normal"/>
    <tableColumn id="16" name="ACT Composite 75th percentile score" dataDxfId="13" dataCellStyle="Normal"/>
    <tableColumn id="17" name="Student-to-faculty ratio" dataCellStyle="Normal"/>
    <tableColumn id="18" name="Instruction expenses per FTE  (GASB)" dataDxfId="3" dataCellStyle="Normal"/>
    <tableColumn id="19" name="Academic support expenses per FTE (GASB)" dataDxfId="2" dataCellStyle="Normal"/>
    <tableColumn id="20" name="Student service expenses per FTE (GASB)" dataDxfId="1" dataCellStyle="Normal"/>
    <tableColumn id="21" name="Instructional FTE" dataCellStyle="Normal"/>
    <tableColumn id="22" name="Avg salary equated to 9 months of full-time instructional staff - all ranks" dataDxfId="0" dataCellStyle="Normal"/>
    <tableColumn id="23" name="Full-time retention rate  2018" dataCellStyle="Normal"/>
    <tableColumn id="24" name="Graduation rate - Bachelor degree within 6 years  total" dataCellStyle="Normal"/>
    <tableColumn id="25" name="Pell Grant recipients - Bachelor's degree rate within 6 years" dataCellStyle="Normal"/>
  </tableColumns>
  <tableStyleInfo name="TableStyleMedium7" showFirstColumn="0" showLastColumn="0" showRowStripes="1" showColumnStripes="0"/>
</table>
</file>

<file path=xl/tables/table3.xml><?xml version="1.0" encoding="utf-8"?>
<table xmlns="http://schemas.openxmlformats.org/spreadsheetml/2006/main" id="6" name="Table6" displayName="Table6" ref="A1:C3" totalsRowShown="0">
  <autoFilter ref="A1:C3"/>
  <tableColumns count="3">
    <tableColumn id="1" name="Column1"/>
    <tableColumn id="2" name="Column2"/>
    <tableColumn id="3" name="Column3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4" name="Table5" displayName="Table5" ref="A1:C23" totalsRowShown="0" headerRowDxfId="12" dataDxfId="10" headerRowBorderDxfId="11" tableBorderDxfId="9" totalsRowBorderDxfId="8">
  <autoFilter ref="A1:C23"/>
  <tableColumns count="3">
    <tableColumn id="1" name="Column1" dataDxfId="7"/>
    <tableColumn id="2" name="Column2" dataDxfId="6"/>
    <tableColumn id="3" name="Column3" dataDxfId="5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1" name="Table3" displayName="Table3" ref="A1:C14" totalsRowShown="0">
  <autoFilter ref="A1:C14"/>
  <sortState ref="A2:C14">
    <sortCondition ref="B1:B14"/>
  </sortState>
  <tableColumns count="3">
    <tableColumn id="1" name="Column1"/>
    <tableColumn id="2" name="Column2"/>
    <tableColumn id="3" name="Column3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2" name="Table2" displayName="Table2" ref="A1:C9" totalsRowShown="0">
  <autoFilter ref="A1:C9"/>
  <sortState ref="A2:C9">
    <sortCondition ref="B1:B9"/>
  </sortState>
  <tableColumns count="3">
    <tableColumn id="1" name="Column1"/>
    <tableColumn id="2" name="Column2"/>
    <tableColumn id="3" name="Column3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1"/>
  <sheetViews>
    <sheetView tabSelected="1" topLeftCell="B1" workbookViewId="0">
      <pane xSplit="3" topLeftCell="E1" activePane="topRight" state="frozen"/>
      <selection activeCell="B1" sqref="B1"/>
      <selection pane="topRight" activeCell="E4" sqref="E4:L4"/>
    </sheetView>
  </sheetViews>
  <sheetFormatPr defaultRowHeight="14.5" x14ac:dyDescent="0.35"/>
  <cols>
    <col min="1" max="1" width="8.1796875" hidden="1" customWidth="1"/>
    <col min="2" max="2" width="31.08984375" bestFit="1" customWidth="1"/>
    <col min="3" max="3" width="28.36328125" hidden="1" customWidth="1"/>
    <col min="4" max="4" width="30.81640625" hidden="1" customWidth="1"/>
    <col min="5" max="5" width="33.453125" bestFit="1" customWidth="1"/>
    <col min="6" max="6" width="49.81640625" hidden="1" customWidth="1"/>
    <col min="7" max="7" width="30.7265625" customWidth="1"/>
    <col min="8" max="8" width="40.26953125" hidden="1" customWidth="1"/>
    <col min="9" max="9" width="44.26953125" bestFit="1" customWidth="1"/>
    <col min="10" max="10" width="51.08984375" hidden="1" customWidth="1"/>
    <col min="11" max="11" width="63.08984375" hidden="1" customWidth="1"/>
    <col min="12" max="12" width="46" style="8" customWidth="1"/>
    <col min="13" max="13" width="75.26953125" hidden="1" customWidth="1"/>
    <col min="14" max="14" width="46.7265625" style="8" customWidth="1"/>
    <col min="15" max="15" width="31.6328125" customWidth="1"/>
    <col min="16" max="16" width="46.7265625" customWidth="1"/>
    <col min="17" max="17" width="46.7265625" style="8" customWidth="1"/>
    <col min="18" max="18" width="31.1796875" customWidth="1"/>
    <col min="19" max="21" width="46.7265625" customWidth="1"/>
    <col min="22" max="22" width="23" customWidth="1"/>
    <col min="23" max="23" width="64.26953125" style="8" bestFit="1" customWidth="1"/>
    <col min="24" max="24" width="38.1796875" customWidth="1"/>
    <col min="25" max="25" width="49.36328125" bestFit="1" customWidth="1"/>
    <col min="26" max="26" width="53.1796875" bestFit="1" customWidth="1"/>
  </cols>
  <sheetData>
    <row r="1" spans="1:26" ht="20" thickBot="1" x14ac:dyDescent="0.5">
      <c r="B1" s="17" t="s">
        <v>100</v>
      </c>
      <c r="C1" s="17"/>
      <c r="D1" s="17"/>
      <c r="E1" s="17"/>
      <c r="F1" s="17"/>
      <c r="G1" s="17"/>
    </row>
    <row r="2" spans="1:26" ht="15" customHeight="1" thickTop="1" x14ac:dyDescent="0.35">
      <c r="B2" t="s">
        <v>101</v>
      </c>
    </row>
    <row r="4" spans="1:26" ht="21" x14ac:dyDescent="0.5">
      <c r="E4" s="13" t="s">
        <v>81</v>
      </c>
      <c r="F4" s="13"/>
      <c r="G4" s="13"/>
      <c r="H4" s="13"/>
      <c r="I4" s="13"/>
      <c r="J4" s="13"/>
      <c r="K4" s="13"/>
      <c r="L4" s="14"/>
      <c r="N4" s="9" t="s">
        <v>82</v>
      </c>
      <c r="O4" s="15" t="s">
        <v>83</v>
      </c>
      <c r="P4" s="13"/>
      <c r="Q4" s="14"/>
      <c r="R4" s="15" t="s">
        <v>84</v>
      </c>
      <c r="S4" s="16"/>
      <c r="T4" s="16"/>
      <c r="U4" s="16"/>
      <c r="V4" s="16"/>
      <c r="W4" s="14"/>
      <c r="X4" s="15" t="s">
        <v>85</v>
      </c>
      <c r="Y4" s="16"/>
      <c r="Z4" s="16"/>
    </row>
    <row r="5" spans="1:26" ht="21" x14ac:dyDescent="0.5">
      <c r="E5" s="12"/>
      <c r="F5" s="12"/>
      <c r="G5" s="12"/>
      <c r="H5" s="12"/>
      <c r="I5" s="12"/>
      <c r="J5" s="12"/>
      <c r="K5" s="12"/>
      <c r="L5" s="9"/>
      <c r="N5" s="9"/>
      <c r="O5" s="12"/>
      <c r="P5" s="12"/>
      <c r="Q5" s="9"/>
      <c r="R5" s="12"/>
      <c r="S5" s="7"/>
      <c r="T5" s="7"/>
      <c r="U5" s="7"/>
      <c r="V5" s="7"/>
      <c r="W5" s="9"/>
      <c r="X5" s="12"/>
      <c r="Y5" s="7"/>
      <c r="Z5" s="7"/>
    </row>
    <row r="6" spans="1:26" x14ac:dyDescent="0.35">
      <c r="B6" t="s">
        <v>1</v>
      </c>
      <c r="C6" t="s">
        <v>4</v>
      </c>
      <c r="D6" t="s">
        <v>3</v>
      </c>
      <c r="E6" t="s">
        <v>75</v>
      </c>
      <c r="F6" t="s">
        <v>2</v>
      </c>
      <c r="G6" t="s">
        <v>76</v>
      </c>
      <c r="H6" t="s">
        <v>5</v>
      </c>
      <c r="I6" t="s">
        <v>77</v>
      </c>
      <c r="J6" t="s">
        <v>6</v>
      </c>
      <c r="K6" t="s">
        <v>80</v>
      </c>
      <c r="L6" s="8" t="s">
        <v>86</v>
      </c>
      <c r="M6" t="s">
        <v>7</v>
      </c>
      <c r="N6" s="8" t="s">
        <v>87</v>
      </c>
      <c r="O6" t="s">
        <v>88</v>
      </c>
      <c r="P6" t="s">
        <v>89</v>
      </c>
      <c r="Q6" s="8" t="s">
        <v>90</v>
      </c>
      <c r="R6" t="s">
        <v>91</v>
      </c>
      <c r="S6" t="s">
        <v>92</v>
      </c>
      <c r="T6" t="s">
        <v>93</v>
      </c>
      <c r="U6" t="s">
        <v>94</v>
      </c>
      <c r="V6" t="s">
        <v>95</v>
      </c>
      <c r="W6" s="8" t="s">
        <v>96</v>
      </c>
      <c r="X6" t="s">
        <v>97</v>
      </c>
      <c r="Y6" t="s">
        <v>98</v>
      </c>
      <c r="Z6" t="s">
        <v>99</v>
      </c>
    </row>
    <row r="7" spans="1:26" x14ac:dyDescent="0.35">
      <c r="B7" t="s">
        <v>10</v>
      </c>
      <c r="C7">
        <v>1</v>
      </c>
      <c r="D7">
        <v>20</v>
      </c>
      <c r="E7" t="s">
        <v>72</v>
      </c>
      <c r="F7">
        <v>32</v>
      </c>
      <c r="G7" t="s">
        <v>62</v>
      </c>
      <c r="H7">
        <v>20</v>
      </c>
      <c r="I7" t="s">
        <v>45</v>
      </c>
      <c r="J7">
        <v>1</v>
      </c>
      <c r="K7" t="s">
        <v>78</v>
      </c>
      <c r="L7" s="8" t="s">
        <v>11</v>
      </c>
      <c r="M7">
        <v>1</v>
      </c>
      <c r="N7" s="10">
        <v>21211</v>
      </c>
      <c r="O7">
        <v>88</v>
      </c>
      <c r="P7">
        <v>18</v>
      </c>
      <c r="Q7" s="8">
        <v>24</v>
      </c>
      <c r="R7">
        <v>18</v>
      </c>
      <c r="S7" s="10">
        <v>6575</v>
      </c>
      <c r="T7" s="10">
        <v>1864</v>
      </c>
      <c r="U7" s="10">
        <v>2881</v>
      </c>
      <c r="V7">
        <v>154</v>
      </c>
      <c r="W7" s="10">
        <v>62607</v>
      </c>
      <c r="X7">
        <v>62</v>
      </c>
      <c r="Y7">
        <v>31</v>
      </c>
      <c r="Z7">
        <v>30</v>
      </c>
    </row>
    <row r="9" spans="1:26" x14ac:dyDescent="0.35">
      <c r="A9" t="s">
        <v>0</v>
      </c>
      <c r="B9" t="s">
        <v>1</v>
      </c>
      <c r="C9" t="s">
        <v>4</v>
      </c>
      <c r="D9" t="s">
        <v>3</v>
      </c>
      <c r="E9" t="s">
        <v>75</v>
      </c>
      <c r="F9" t="s">
        <v>2</v>
      </c>
      <c r="G9" t="s">
        <v>76</v>
      </c>
      <c r="H9" t="s">
        <v>5</v>
      </c>
      <c r="I9" t="s">
        <v>77</v>
      </c>
      <c r="J9" t="s">
        <v>6</v>
      </c>
      <c r="K9" t="s">
        <v>80</v>
      </c>
      <c r="L9" s="8" t="s">
        <v>86</v>
      </c>
      <c r="M9" t="s">
        <v>7</v>
      </c>
      <c r="N9" s="8" t="s">
        <v>87</v>
      </c>
      <c r="O9" t="s">
        <v>88</v>
      </c>
      <c r="P9" t="s">
        <v>89</v>
      </c>
      <c r="Q9" s="8" t="s">
        <v>90</v>
      </c>
      <c r="R9" t="s">
        <v>91</v>
      </c>
      <c r="S9" t="s">
        <v>92</v>
      </c>
      <c r="T9" t="s">
        <v>93</v>
      </c>
      <c r="U9" t="s">
        <v>94</v>
      </c>
      <c r="V9" t="s">
        <v>95</v>
      </c>
      <c r="W9" s="8" t="s">
        <v>96</v>
      </c>
      <c r="X9" t="s">
        <v>97</v>
      </c>
      <c r="Y9" t="s">
        <v>98</v>
      </c>
      <c r="Z9" t="s">
        <v>99</v>
      </c>
    </row>
    <row r="10" spans="1:26" x14ac:dyDescent="0.35">
      <c r="A10">
        <v>173124</v>
      </c>
      <c r="B10" t="s">
        <v>8</v>
      </c>
      <c r="C10">
        <v>1</v>
      </c>
      <c r="D10">
        <v>20</v>
      </c>
      <c r="E10" t="str">
        <f>VLOOKUP(Table4[[#This Row],[Highest degree offered (HD2018)]], Table2[[Column2]:[Column3]], 2, FALSE)</f>
        <v>Master's degree</v>
      </c>
      <c r="F10">
        <v>33</v>
      </c>
      <c r="G10" t="str">
        <f>VLOOKUP(Table4[[#This Row],[Degree of urbanization (Urban-centric locale) (HD2018)]], Table3[[Column2]:[Column3]], 2, FALSE)</f>
        <v>Town: Remote</v>
      </c>
      <c r="H10">
        <v>20</v>
      </c>
      <c r="I10" t="str">
        <f>VLOOKUP(Table4[[#This Row],[Carnegie Classification 2018: Basic (HD2018)]], Table5[[Column2]:[Column3]], 2, FALSE)</f>
        <v>Master's Colleges &amp; Universities: Small Programs</v>
      </c>
      <c r="J10">
        <v>1</v>
      </c>
      <c r="K10" t="str">
        <f>VLOOKUP(Table4[[#This Row],[Multi-institution or multi-campus organization (HD2018)]], Table6[[#All],[Column2]:[Column3]], 2, FALSE)</f>
        <v xml:space="preserve">Institution is part of a multi-institution or multi-campus organization </v>
      </c>
      <c r="L10" s="8" t="s">
        <v>9</v>
      </c>
      <c r="M10">
        <v>1</v>
      </c>
      <c r="N10" s="10">
        <v>20994</v>
      </c>
      <c r="O10">
        <v>67</v>
      </c>
      <c r="P10">
        <v>19</v>
      </c>
      <c r="Q10" s="8">
        <v>24</v>
      </c>
      <c r="R10">
        <v>21</v>
      </c>
      <c r="S10" s="11">
        <v>6651</v>
      </c>
      <c r="T10" s="11">
        <v>2176</v>
      </c>
      <c r="U10" s="11">
        <v>3444</v>
      </c>
      <c r="V10">
        <v>180</v>
      </c>
      <c r="W10" s="10">
        <v>77985</v>
      </c>
      <c r="X10">
        <v>72</v>
      </c>
      <c r="Y10">
        <v>44</v>
      </c>
      <c r="Z10">
        <v>36</v>
      </c>
    </row>
    <row r="11" spans="1:26" x14ac:dyDescent="0.35">
      <c r="A11">
        <v>155025</v>
      </c>
      <c r="B11" t="s">
        <v>12</v>
      </c>
      <c r="C11">
        <v>1</v>
      </c>
      <c r="D11">
        <v>12</v>
      </c>
      <c r="E11" t="str">
        <f>VLOOKUP(Table4[[#This Row],[Highest degree offered (HD2018)]], Table2[[Column2]:[Column3]], 2, FALSE)</f>
        <v>Doctor's degree - research/scholarship</v>
      </c>
      <c r="F11">
        <v>33</v>
      </c>
      <c r="G11" t="str">
        <f>VLOOKUP(Table4[[#This Row],[Degree of urbanization (Urban-centric locale) (HD2018)]], Table3[[Column2]:[Column3]], 2, FALSE)</f>
        <v>Town: Remote</v>
      </c>
      <c r="H11">
        <v>18</v>
      </c>
      <c r="I11" t="str">
        <f>VLOOKUP(Table4[[#This Row],[Carnegie Classification 2018: Basic (HD2018)]], Table5[[Column2]:[Column3]], 2, FALSE)</f>
        <v>Master's Colleges &amp; Universities: Larger Programs</v>
      </c>
      <c r="J11">
        <v>1</v>
      </c>
      <c r="K11" t="str">
        <f>VLOOKUP(Table4[[#This Row],[Multi-institution or multi-campus organization (HD2018)]], Table6[[#All],[Column2]:[Column3]], 2, FALSE)</f>
        <v xml:space="preserve">Institution is part of a multi-institution or multi-campus organization </v>
      </c>
      <c r="L11" s="8" t="s">
        <v>13</v>
      </c>
      <c r="M11">
        <v>1</v>
      </c>
      <c r="N11" s="10">
        <v>20088</v>
      </c>
      <c r="O11">
        <v>85</v>
      </c>
      <c r="P11">
        <v>19</v>
      </c>
      <c r="Q11" s="8">
        <v>25</v>
      </c>
      <c r="R11">
        <v>17</v>
      </c>
      <c r="S11" s="11">
        <v>7584</v>
      </c>
      <c r="T11" s="11">
        <v>2869</v>
      </c>
      <c r="U11" s="11">
        <v>1615</v>
      </c>
      <c r="V11">
        <v>255</v>
      </c>
      <c r="W11" s="10">
        <v>61391</v>
      </c>
      <c r="X11">
        <v>75</v>
      </c>
      <c r="Y11">
        <v>45</v>
      </c>
      <c r="Z11">
        <v>39</v>
      </c>
    </row>
    <row r="12" spans="1:26" x14ac:dyDescent="0.35">
      <c r="A12">
        <v>127185</v>
      </c>
      <c r="B12" t="s">
        <v>14</v>
      </c>
      <c r="C12">
        <v>1</v>
      </c>
      <c r="D12">
        <v>20</v>
      </c>
      <c r="E12" t="str">
        <f>VLOOKUP(Table4[[#This Row],[Highest degree offered (HD2018)]], Table2[[Column2]:[Column3]], 2, FALSE)</f>
        <v>Master's degree</v>
      </c>
      <c r="F12">
        <v>32</v>
      </c>
      <c r="G12" t="str">
        <f>VLOOKUP(Table4[[#This Row],[Degree of urbanization (Urban-centric locale) (HD2018)]], Table3[[Column2]:[Column3]], 2, FALSE)</f>
        <v>Town: Distant</v>
      </c>
      <c r="H12">
        <v>21</v>
      </c>
      <c r="I12" t="str">
        <f>VLOOKUP(Table4[[#This Row],[Carnegie Classification 2018: Basic (HD2018)]], Table5[[Column2]:[Column3]], 2, FALSE)</f>
        <v>Baccalaureate Colleges: Arts &amp; Sciences Focus</v>
      </c>
      <c r="J12">
        <v>2</v>
      </c>
      <c r="K12" t="str">
        <f>VLOOKUP(Table4[[#This Row],[Multi-institution or multi-campus organization (HD2018)]], Table6[[#All],[Column2]:[Column3]], 2, FALSE)</f>
        <v xml:space="preserve">Institution is NOT part of a multi-institution or multi-campus organization </v>
      </c>
      <c r="M12">
        <v>1</v>
      </c>
      <c r="N12" s="10">
        <v>25428</v>
      </c>
      <c r="O12">
        <v>91</v>
      </c>
      <c r="P12">
        <v>18</v>
      </c>
      <c r="Q12" s="8">
        <v>24</v>
      </c>
      <c r="R12">
        <v>18</v>
      </c>
      <c r="S12" s="11">
        <v>9526</v>
      </c>
      <c r="T12" s="11">
        <v>3716</v>
      </c>
      <c r="U12" s="11">
        <v>3962</v>
      </c>
      <c r="V12">
        <v>185</v>
      </c>
      <c r="W12" s="10">
        <v>65616</v>
      </c>
      <c r="X12">
        <v>62</v>
      </c>
      <c r="Y12">
        <v>44</v>
      </c>
      <c r="Z12">
        <v>39</v>
      </c>
    </row>
    <row r="13" spans="1:26" x14ac:dyDescent="0.35">
      <c r="A13">
        <v>115755</v>
      </c>
      <c r="B13" t="s">
        <v>15</v>
      </c>
      <c r="C13">
        <v>1</v>
      </c>
      <c r="D13">
        <v>20</v>
      </c>
      <c r="E13" t="str">
        <f>VLOOKUP(Table4[[#This Row],[Highest degree offered (HD2018)]], Table2[[Column2]:[Column3]], 2, FALSE)</f>
        <v>Master's degree</v>
      </c>
      <c r="F13">
        <v>33</v>
      </c>
      <c r="G13" t="str">
        <f>VLOOKUP(Table4[[#This Row],[Degree of urbanization (Urban-centric locale) (HD2018)]], Table3[[Column2]:[Column3]], 2, FALSE)</f>
        <v>Town: Remote</v>
      </c>
      <c r="H13">
        <v>19</v>
      </c>
      <c r="I13" t="str">
        <f>VLOOKUP(Table4[[#This Row],[Carnegie Classification 2018: Basic (HD2018)]], Table5[[Column2]:[Column3]], 2, FALSE)</f>
        <v>Master's Colleges &amp; Universities: Medium Programs</v>
      </c>
      <c r="J13">
        <v>1</v>
      </c>
      <c r="K13" t="str">
        <f>VLOOKUP(Table4[[#This Row],[Multi-institution or multi-campus organization (HD2018)]], Table6[[#All],[Column2]:[Column3]], 2, FALSE)</f>
        <v xml:space="preserve">Institution is part of a multi-institution or multi-campus organization </v>
      </c>
      <c r="L13" s="8" t="s">
        <v>16</v>
      </c>
      <c r="M13">
        <v>1</v>
      </c>
      <c r="N13" s="10">
        <v>24811</v>
      </c>
      <c r="O13">
        <v>77</v>
      </c>
      <c r="P13">
        <v>18</v>
      </c>
      <c r="Q13" s="8">
        <v>24</v>
      </c>
      <c r="R13">
        <v>21</v>
      </c>
      <c r="S13" s="11">
        <v>8240</v>
      </c>
      <c r="T13" s="11">
        <v>2521</v>
      </c>
      <c r="U13" s="11">
        <v>3041</v>
      </c>
      <c r="V13">
        <v>371</v>
      </c>
      <c r="W13" s="10">
        <v>86386</v>
      </c>
      <c r="X13">
        <v>71</v>
      </c>
      <c r="Y13">
        <v>52</v>
      </c>
      <c r="Z13">
        <v>46</v>
      </c>
    </row>
    <row r="14" spans="1:26" x14ac:dyDescent="0.35">
      <c r="A14">
        <v>232566</v>
      </c>
      <c r="B14" t="s">
        <v>17</v>
      </c>
      <c r="C14">
        <v>1</v>
      </c>
      <c r="D14">
        <v>20</v>
      </c>
      <c r="E14" t="str">
        <f>VLOOKUP(Table4[[#This Row],[Highest degree offered (HD2018)]], Table2[[Column2]:[Column3]], 2, FALSE)</f>
        <v>Master's degree</v>
      </c>
      <c r="F14">
        <v>33</v>
      </c>
      <c r="G14" t="str">
        <f>VLOOKUP(Table4[[#This Row],[Degree of urbanization (Urban-centric locale) (HD2018)]], Table3[[Column2]:[Column3]], 2, FALSE)</f>
        <v>Town: Remote</v>
      </c>
      <c r="H14">
        <v>19</v>
      </c>
      <c r="I14" t="str">
        <f>VLOOKUP(Table4[[#This Row],[Carnegie Classification 2018: Basic (HD2018)]], Table5[[Column2]:[Column3]], 2, FALSE)</f>
        <v>Master's Colleges &amp; Universities: Medium Programs</v>
      </c>
      <c r="J14">
        <v>2</v>
      </c>
      <c r="K14" t="str">
        <f>VLOOKUP(Table4[[#This Row],[Multi-institution or multi-campus organization (HD2018)]], Table6[[#All],[Column2]:[Column3]], 2, FALSE)</f>
        <v xml:space="preserve">Institution is NOT part of a multi-institution or multi-campus organization </v>
      </c>
      <c r="M14">
        <v>1</v>
      </c>
      <c r="N14" s="10">
        <v>27330</v>
      </c>
      <c r="O14">
        <v>89</v>
      </c>
      <c r="P14">
        <v>18</v>
      </c>
      <c r="Q14" s="8">
        <v>23</v>
      </c>
      <c r="R14">
        <v>14</v>
      </c>
      <c r="S14" s="11">
        <v>8948</v>
      </c>
      <c r="T14" s="11">
        <v>2030</v>
      </c>
      <c r="U14" s="11">
        <v>1153</v>
      </c>
      <c r="V14">
        <v>298</v>
      </c>
      <c r="W14" s="10">
        <v>67333</v>
      </c>
      <c r="X14">
        <v>75</v>
      </c>
      <c r="Y14">
        <v>69</v>
      </c>
      <c r="Z14">
        <v>63</v>
      </c>
    </row>
    <row r="15" spans="1:26" x14ac:dyDescent="0.35">
      <c r="A15">
        <v>200253</v>
      </c>
      <c r="B15" t="s">
        <v>18</v>
      </c>
      <c r="C15">
        <v>1</v>
      </c>
      <c r="D15">
        <v>20</v>
      </c>
      <c r="E15" t="str">
        <f>VLOOKUP(Table4[[#This Row],[Highest degree offered (HD2018)]], Table2[[Column2]:[Column3]], 2, FALSE)</f>
        <v>Master's degree</v>
      </c>
      <c r="F15">
        <v>33</v>
      </c>
      <c r="G15" t="str">
        <f>VLOOKUP(Table4[[#This Row],[Degree of urbanization (Urban-centric locale) (HD2018)]], Table3[[Column2]:[Column3]], 2, FALSE)</f>
        <v>Town: Remote</v>
      </c>
      <c r="H15">
        <v>19</v>
      </c>
      <c r="I15" t="str">
        <f>VLOOKUP(Table4[[#This Row],[Carnegie Classification 2018: Basic (HD2018)]], Table5[[Column2]:[Column3]], 2, FALSE)</f>
        <v>Master's Colleges &amp; Universities: Medium Programs</v>
      </c>
      <c r="J15">
        <v>1</v>
      </c>
      <c r="K15" t="str">
        <f>VLOOKUP(Table4[[#This Row],[Multi-institution or multi-campus organization (HD2018)]], Table6[[#All],[Column2]:[Column3]], 2, FALSE)</f>
        <v xml:space="preserve">Institution is part of a multi-institution or multi-campus organization </v>
      </c>
      <c r="L15" s="8" t="s">
        <v>19</v>
      </c>
      <c r="M15">
        <v>1</v>
      </c>
      <c r="N15" s="10">
        <v>18324</v>
      </c>
      <c r="O15">
        <v>50</v>
      </c>
      <c r="P15">
        <v>18</v>
      </c>
      <c r="Q15" s="8">
        <v>23</v>
      </c>
      <c r="R15">
        <v>12</v>
      </c>
      <c r="S15" s="11">
        <v>7463</v>
      </c>
      <c r="T15" s="11">
        <v>1126</v>
      </c>
      <c r="U15" s="11">
        <v>3259</v>
      </c>
      <c r="V15">
        <v>208</v>
      </c>
      <c r="W15" s="10">
        <v>63092</v>
      </c>
      <c r="X15">
        <v>70</v>
      </c>
      <c r="Y15">
        <v>46</v>
      </c>
      <c r="Z15">
        <v>36</v>
      </c>
    </row>
    <row r="16" spans="1:26" x14ac:dyDescent="0.35">
      <c r="A16">
        <v>180179</v>
      </c>
      <c r="B16" t="s">
        <v>20</v>
      </c>
      <c r="C16">
        <v>1</v>
      </c>
      <c r="D16">
        <v>20</v>
      </c>
      <c r="E16" t="str">
        <f>VLOOKUP(Table4[[#This Row],[Highest degree offered (HD2018)]], Table2[[Column2]:[Column3]], 2, FALSE)</f>
        <v>Master's degree</v>
      </c>
      <c r="F16">
        <v>12</v>
      </c>
      <c r="G16" t="str">
        <f>VLOOKUP(Table4[[#This Row],[Degree of urbanization (Urban-centric locale) (HD2018)]], Table3[[Column2]:[Column3]], 2, FALSE)</f>
        <v>City: Midsize</v>
      </c>
      <c r="H16">
        <v>19</v>
      </c>
      <c r="I16" t="str">
        <f>VLOOKUP(Table4[[#This Row],[Carnegie Classification 2018: Basic (HD2018)]], Table5[[Column2]:[Column3]], 2, FALSE)</f>
        <v>Master's Colleges &amp; Universities: Medium Programs</v>
      </c>
      <c r="J16">
        <v>1</v>
      </c>
      <c r="K16" t="str">
        <f>VLOOKUP(Table4[[#This Row],[Multi-institution or multi-campus organization (HD2018)]], Table6[[#All],[Column2]:[Column3]], 2, FALSE)</f>
        <v xml:space="preserve">Institution is part of a multi-institution or multi-campus organization </v>
      </c>
      <c r="L16" s="8" t="s">
        <v>21</v>
      </c>
      <c r="M16">
        <v>1</v>
      </c>
      <c r="N16" s="10">
        <v>19914</v>
      </c>
      <c r="R16">
        <v>14</v>
      </c>
      <c r="S16" s="11">
        <v>7533</v>
      </c>
      <c r="T16" s="11">
        <v>1687</v>
      </c>
      <c r="U16" s="11">
        <v>3021</v>
      </c>
      <c r="V16">
        <v>202</v>
      </c>
      <c r="W16" s="10">
        <v>58517</v>
      </c>
      <c r="X16">
        <v>54</v>
      </c>
      <c r="Y16">
        <v>28</v>
      </c>
      <c r="Z16">
        <v>23</v>
      </c>
    </row>
    <row r="17" spans="1:26" x14ac:dyDescent="0.35">
      <c r="A17">
        <v>219259</v>
      </c>
      <c r="B17" t="s">
        <v>22</v>
      </c>
      <c r="C17">
        <v>1</v>
      </c>
      <c r="D17">
        <v>20</v>
      </c>
      <c r="E17" t="str">
        <f>VLOOKUP(Table4[[#This Row],[Highest degree offered (HD2018)]], Table2[[Column2]:[Column3]], 2, FALSE)</f>
        <v>Master's degree</v>
      </c>
      <c r="F17">
        <v>33</v>
      </c>
      <c r="G17" t="str">
        <f>VLOOKUP(Table4[[#This Row],[Degree of urbanization (Urban-centric locale) (HD2018)]], Table3[[Column2]:[Column3]], 2, FALSE)</f>
        <v>Town: Remote</v>
      </c>
      <c r="H17">
        <v>20</v>
      </c>
      <c r="I17" t="str">
        <f>VLOOKUP(Table4[[#This Row],[Carnegie Classification 2018: Basic (HD2018)]], Table5[[Column2]:[Column3]], 2, FALSE)</f>
        <v>Master's Colleges &amp; Universities: Small Programs</v>
      </c>
      <c r="J17">
        <v>1</v>
      </c>
      <c r="K17" t="str">
        <f>VLOOKUP(Table4[[#This Row],[Multi-institution or multi-campus organization (HD2018)]], Table6[[#All],[Column2]:[Column3]], 2, FALSE)</f>
        <v xml:space="preserve">Institution is part of a multi-institution or multi-campus organization </v>
      </c>
      <c r="L17" s="8" t="s">
        <v>11</v>
      </c>
      <c r="M17">
        <v>1</v>
      </c>
      <c r="N17" s="10">
        <v>21826</v>
      </c>
      <c r="O17">
        <v>88</v>
      </c>
      <c r="P17">
        <v>19</v>
      </c>
      <c r="Q17" s="8">
        <v>24</v>
      </c>
      <c r="R17">
        <v>21</v>
      </c>
      <c r="S17" s="11">
        <v>8466</v>
      </c>
      <c r="T17" s="11">
        <v>2445</v>
      </c>
      <c r="U17" s="11">
        <v>3659</v>
      </c>
      <c r="V17">
        <v>95</v>
      </c>
      <c r="W17" s="10">
        <v>65172</v>
      </c>
      <c r="X17">
        <v>75</v>
      </c>
      <c r="Y17">
        <v>50</v>
      </c>
      <c r="Z17">
        <v>42</v>
      </c>
    </row>
    <row r="18" spans="1:26" x14ac:dyDescent="0.35">
      <c r="A18">
        <v>180692</v>
      </c>
      <c r="B18" t="s">
        <v>23</v>
      </c>
      <c r="C18">
        <v>1</v>
      </c>
      <c r="D18">
        <v>30</v>
      </c>
      <c r="E18" t="str">
        <f>VLOOKUP(Table4[[#This Row],[Highest degree offered (HD2018)]], Table2[[Column2]:[Column3]], 2, FALSE)</f>
        <v>Bachelor's degree</v>
      </c>
      <c r="F18">
        <v>33</v>
      </c>
      <c r="G18" t="str">
        <f>VLOOKUP(Table4[[#This Row],[Degree of urbanization (Urban-centric locale) (HD2018)]], Table3[[Column2]:[Column3]], 2, FALSE)</f>
        <v>Town: Remote</v>
      </c>
      <c r="H18">
        <v>22</v>
      </c>
      <c r="I18" t="str">
        <f>VLOOKUP(Table4[[#This Row],[Carnegie Classification 2018: Basic (HD2018)]], Table5[[Column2]:[Column3]], 2, FALSE)</f>
        <v>Baccalaureate Colleges: Diverse Fields</v>
      </c>
      <c r="J18">
        <v>1</v>
      </c>
      <c r="K18" t="str">
        <f>VLOOKUP(Table4[[#This Row],[Multi-institution or multi-campus organization (HD2018)]], Table6[[#All],[Column2]:[Column3]], 2, FALSE)</f>
        <v xml:space="preserve">Institution is part of a multi-institution or multi-campus organization </v>
      </c>
      <c r="L18" s="8" t="s">
        <v>21</v>
      </c>
      <c r="M18">
        <v>1</v>
      </c>
      <c r="N18" s="10">
        <v>20991</v>
      </c>
      <c r="O18">
        <v>60</v>
      </c>
      <c r="P18">
        <v>17</v>
      </c>
      <c r="Q18" s="8">
        <v>22</v>
      </c>
      <c r="R18">
        <v>17</v>
      </c>
      <c r="S18" s="11">
        <v>6795</v>
      </c>
      <c r="T18" s="11">
        <v>876</v>
      </c>
      <c r="U18" s="11">
        <v>2646</v>
      </c>
      <c r="V18">
        <v>78</v>
      </c>
      <c r="W18" s="10">
        <v>58596</v>
      </c>
      <c r="X18">
        <v>75</v>
      </c>
      <c r="Y18">
        <v>41</v>
      </c>
      <c r="Z18">
        <v>40</v>
      </c>
    </row>
    <row r="19" spans="1:26" x14ac:dyDescent="0.35">
      <c r="A19">
        <v>240471</v>
      </c>
      <c r="B19" t="s">
        <v>24</v>
      </c>
      <c r="C19">
        <v>1</v>
      </c>
      <c r="D19">
        <v>20</v>
      </c>
      <c r="E19" t="str">
        <f>VLOOKUP(Table4[[#This Row],[Highest degree offered (HD2018)]], Table2[[Column2]:[Column3]], 2, FALSE)</f>
        <v>Master's degree</v>
      </c>
      <c r="F19">
        <v>32</v>
      </c>
      <c r="G19" t="str">
        <f>VLOOKUP(Table4[[#This Row],[Degree of urbanization (Urban-centric locale) (HD2018)]], Table3[[Column2]:[Column3]], 2, FALSE)</f>
        <v>Town: Distant</v>
      </c>
      <c r="H19">
        <v>19</v>
      </c>
      <c r="I19" t="str">
        <f>VLOOKUP(Table4[[#This Row],[Carnegie Classification 2018: Basic (HD2018)]], Table5[[Column2]:[Column3]], 2, FALSE)</f>
        <v>Master's Colleges &amp; Universities: Medium Programs</v>
      </c>
      <c r="J19">
        <v>1</v>
      </c>
      <c r="K19" t="str">
        <f>VLOOKUP(Table4[[#This Row],[Multi-institution or multi-campus organization (HD2018)]], Table6[[#All],[Column2]:[Column3]], 2, FALSE)</f>
        <v xml:space="preserve">Institution is part of a multi-institution or multi-campus organization </v>
      </c>
      <c r="L19" s="8" t="s">
        <v>25</v>
      </c>
      <c r="M19">
        <v>1</v>
      </c>
      <c r="N19" s="10">
        <v>17937</v>
      </c>
      <c r="O19">
        <v>75</v>
      </c>
      <c r="P19">
        <v>20</v>
      </c>
      <c r="Q19" s="8">
        <v>25</v>
      </c>
      <c r="R19">
        <v>22</v>
      </c>
      <c r="S19" s="11">
        <v>6819</v>
      </c>
      <c r="T19" s="11">
        <v>2320</v>
      </c>
      <c r="U19" s="11">
        <v>2970</v>
      </c>
      <c r="V19">
        <v>262</v>
      </c>
      <c r="W19" s="10">
        <v>69276</v>
      </c>
      <c r="X19">
        <v>76</v>
      </c>
      <c r="Y19">
        <v>57</v>
      </c>
      <c r="Z19">
        <v>54</v>
      </c>
    </row>
    <row r="20" spans="1:26" x14ac:dyDescent="0.35">
      <c r="A20">
        <v>181783</v>
      </c>
      <c r="B20" t="s">
        <v>26</v>
      </c>
      <c r="C20">
        <v>1</v>
      </c>
      <c r="D20">
        <v>20</v>
      </c>
      <c r="E20" t="str">
        <f>VLOOKUP(Table4[[#This Row],[Highest degree offered (HD2018)]], Table2[[Column2]:[Column3]], 2, FALSE)</f>
        <v>Master's degree</v>
      </c>
      <c r="F20">
        <v>32</v>
      </c>
      <c r="G20" t="str">
        <f>VLOOKUP(Table4[[#This Row],[Degree of urbanization (Urban-centric locale) (HD2018)]], Table3[[Column2]:[Column3]], 2, FALSE)</f>
        <v>Town: Distant</v>
      </c>
      <c r="H20">
        <v>19</v>
      </c>
      <c r="I20" t="str">
        <f>VLOOKUP(Table4[[#This Row],[Carnegie Classification 2018: Basic (HD2018)]], Table5[[Column2]:[Column3]], 2, FALSE)</f>
        <v>Master's Colleges &amp; Universities: Medium Programs</v>
      </c>
      <c r="J20">
        <v>1</v>
      </c>
      <c r="K20" t="str">
        <f>VLOOKUP(Table4[[#This Row],[Multi-institution or multi-campus organization (HD2018)]], Table6[[#All],[Column2]:[Column3]], 2, FALSE)</f>
        <v xml:space="preserve">Institution is part of a multi-institution or multi-campus organization </v>
      </c>
      <c r="L20" s="8" t="s">
        <v>27</v>
      </c>
      <c r="M20">
        <v>1</v>
      </c>
      <c r="N20" s="10">
        <v>19178</v>
      </c>
      <c r="R20">
        <v>20</v>
      </c>
      <c r="S20" s="11">
        <v>7123</v>
      </c>
      <c r="T20" s="11">
        <v>2052</v>
      </c>
      <c r="U20" s="11">
        <v>3372</v>
      </c>
      <c r="V20">
        <v>147</v>
      </c>
      <c r="W20" s="10">
        <v>66569</v>
      </c>
      <c r="X20">
        <v>75</v>
      </c>
      <c r="Y20">
        <v>43</v>
      </c>
      <c r="Z20">
        <v>32</v>
      </c>
    </row>
    <row r="21" spans="1:26" x14ac:dyDescent="0.35">
      <c r="A21">
        <v>128391</v>
      </c>
      <c r="B21" t="s">
        <v>28</v>
      </c>
      <c r="C21">
        <v>1</v>
      </c>
      <c r="D21">
        <v>20</v>
      </c>
      <c r="E21" t="str">
        <f>VLOOKUP(Table4[[#This Row],[Highest degree offered (HD2018)]], Table2[[Column2]:[Column3]], 2, FALSE)</f>
        <v>Master's degree</v>
      </c>
      <c r="F21">
        <v>33</v>
      </c>
      <c r="G21" t="str">
        <f>VLOOKUP(Table4[[#This Row],[Degree of urbanization (Urban-centric locale) (HD2018)]], Table3[[Column2]:[Column3]], 2, FALSE)</f>
        <v>Town: Remote</v>
      </c>
      <c r="H21">
        <v>20</v>
      </c>
      <c r="I21" t="str">
        <f>VLOOKUP(Table4[[#This Row],[Carnegie Classification 2018: Basic (HD2018)]], Table5[[Column2]:[Column3]], 2, FALSE)</f>
        <v>Master's Colleges &amp; Universities: Small Programs</v>
      </c>
      <c r="J21">
        <v>2</v>
      </c>
      <c r="K21" t="str">
        <f>VLOOKUP(Table4[[#This Row],[Multi-institution or multi-campus organization (HD2018)]], Table6[[#All],[Column2]:[Column3]], 2, FALSE)</f>
        <v xml:space="preserve">Institution is NOT part of a multi-institution or multi-campus organization </v>
      </c>
      <c r="M21">
        <v>1</v>
      </c>
      <c r="N21" s="10">
        <v>24073</v>
      </c>
      <c r="O21">
        <v>89</v>
      </c>
      <c r="P21">
        <v>19</v>
      </c>
      <c r="Q21" s="8">
        <v>25</v>
      </c>
      <c r="R21">
        <v>14</v>
      </c>
      <c r="S21" s="11">
        <v>10409</v>
      </c>
      <c r="T21" s="11">
        <v>1673</v>
      </c>
      <c r="U21" s="11">
        <v>2886</v>
      </c>
      <c r="V21">
        <v>143</v>
      </c>
      <c r="W21" s="10">
        <v>60845</v>
      </c>
      <c r="X21">
        <v>70</v>
      </c>
      <c r="Y21">
        <v>48</v>
      </c>
      <c r="Z21">
        <v>43</v>
      </c>
    </row>
  </sheetData>
  <mergeCells count="5">
    <mergeCell ref="E4:L4"/>
    <mergeCell ref="O4:Q4"/>
    <mergeCell ref="R4:W4"/>
    <mergeCell ref="X4:Z4"/>
    <mergeCell ref="B1:G1"/>
  </mergeCells>
  <pageMargins left="0.7" right="0.7" top="0.75" bottom="0.75" header="0.3" footer="0.3"/>
  <pageSetup orientation="portrait" verticalDpi="0" r:id="rId1"/>
  <tableParts count="2">
    <tablePart r:id="rId2"/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workbookViewId="0">
      <selection activeCell="A13" sqref="A13"/>
    </sheetView>
  </sheetViews>
  <sheetFormatPr defaultRowHeight="14.5" x14ac:dyDescent="0.35"/>
  <cols>
    <col min="1" max="1" width="48.26953125" bestFit="1" customWidth="1"/>
    <col min="2" max="2" width="10.26953125" customWidth="1"/>
    <col min="3" max="3" width="63.08984375" bestFit="1" customWidth="1"/>
  </cols>
  <sheetData>
    <row r="1" spans="1:3" x14ac:dyDescent="0.35">
      <c r="A1" t="s">
        <v>29</v>
      </c>
      <c r="B1" t="s">
        <v>30</v>
      </c>
      <c r="C1" t="s">
        <v>31</v>
      </c>
    </row>
    <row r="2" spans="1:3" x14ac:dyDescent="0.35">
      <c r="A2" t="s">
        <v>6</v>
      </c>
      <c r="B2">
        <v>1</v>
      </c>
      <c r="C2" t="s">
        <v>78</v>
      </c>
    </row>
    <row r="3" spans="1:3" x14ac:dyDescent="0.35">
      <c r="A3" t="s">
        <v>6</v>
      </c>
      <c r="B3">
        <v>2</v>
      </c>
      <c r="C3" t="s">
        <v>79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"/>
  <sheetViews>
    <sheetView workbookViewId="0">
      <selection activeCell="A5" sqref="A5"/>
    </sheetView>
  </sheetViews>
  <sheetFormatPr defaultRowHeight="14.5" x14ac:dyDescent="0.35"/>
  <cols>
    <col min="1" max="1" width="37.90625" bestFit="1" customWidth="1"/>
    <col min="2" max="2" width="10.26953125" customWidth="1"/>
    <col min="3" max="3" width="80.08984375" bestFit="1" customWidth="1"/>
  </cols>
  <sheetData>
    <row r="1" spans="1:3" x14ac:dyDescent="0.35">
      <c r="A1" s="5" t="s">
        <v>29</v>
      </c>
      <c r="B1" s="5" t="s">
        <v>30</v>
      </c>
      <c r="C1" s="5" t="s">
        <v>31</v>
      </c>
    </row>
    <row r="2" spans="1:3" x14ac:dyDescent="0.35">
      <c r="A2" s="1" t="s">
        <v>5</v>
      </c>
      <c r="B2" s="1">
        <v>-2</v>
      </c>
      <c r="C2" s="1" t="s">
        <v>32</v>
      </c>
    </row>
    <row r="3" spans="1:3" x14ac:dyDescent="0.35">
      <c r="A3" s="2" t="s">
        <v>5</v>
      </c>
      <c r="B3" s="2">
        <v>1</v>
      </c>
      <c r="C3" s="2" t="s">
        <v>33</v>
      </c>
    </row>
    <row r="4" spans="1:3" x14ac:dyDescent="0.35">
      <c r="A4" s="1" t="s">
        <v>5</v>
      </c>
      <c r="B4" s="1">
        <v>2</v>
      </c>
      <c r="C4" s="1" t="s">
        <v>34</v>
      </c>
    </row>
    <row r="5" spans="1:3" x14ac:dyDescent="0.35">
      <c r="A5" s="2" t="s">
        <v>5</v>
      </c>
      <c r="B5" s="2">
        <v>5</v>
      </c>
      <c r="C5" s="2" t="s">
        <v>35</v>
      </c>
    </row>
    <row r="6" spans="1:3" x14ac:dyDescent="0.35">
      <c r="A6" s="1" t="s">
        <v>5</v>
      </c>
      <c r="B6" s="1">
        <v>6</v>
      </c>
      <c r="C6" s="1" t="s">
        <v>36</v>
      </c>
    </row>
    <row r="7" spans="1:3" x14ac:dyDescent="0.35">
      <c r="A7" s="2" t="s">
        <v>5</v>
      </c>
      <c r="B7" s="2">
        <v>9</v>
      </c>
      <c r="C7" s="2" t="s">
        <v>37</v>
      </c>
    </row>
    <row r="8" spans="1:3" x14ac:dyDescent="0.35">
      <c r="A8" s="1" t="s">
        <v>5</v>
      </c>
      <c r="B8" s="1">
        <v>10</v>
      </c>
      <c r="C8" s="1" t="s">
        <v>38</v>
      </c>
    </row>
    <row r="9" spans="1:3" x14ac:dyDescent="0.35">
      <c r="A9" s="2" t="s">
        <v>5</v>
      </c>
      <c r="B9" s="2">
        <v>14</v>
      </c>
      <c r="C9" s="2" t="s">
        <v>39</v>
      </c>
    </row>
    <row r="10" spans="1:3" ht="101.5" x14ac:dyDescent="0.35">
      <c r="A10" s="1" t="s">
        <v>5</v>
      </c>
      <c r="B10" s="1">
        <v>15</v>
      </c>
      <c r="C10" s="3" t="s">
        <v>40</v>
      </c>
    </row>
    <row r="11" spans="1:3" ht="87" x14ac:dyDescent="0.35">
      <c r="A11" s="2" t="s">
        <v>5</v>
      </c>
      <c r="B11" s="2">
        <v>16</v>
      </c>
      <c r="C11" s="4" t="s">
        <v>41</v>
      </c>
    </row>
    <row r="12" spans="1:3" ht="87" x14ac:dyDescent="0.35">
      <c r="A12" s="1" t="s">
        <v>5</v>
      </c>
      <c r="B12" s="1">
        <v>17</v>
      </c>
      <c r="C12" s="3" t="s">
        <v>42</v>
      </c>
    </row>
    <row r="13" spans="1:3" x14ac:dyDescent="0.35">
      <c r="A13" s="2" t="s">
        <v>5</v>
      </c>
      <c r="B13" s="2">
        <v>18</v>
      </c>
      <c r="C13" s="2" t="s">
        <v>43</v>
      </c>
    </row>
    <row r="14" spans="1:3" x14ac:dyDescent="0.35">
      <c r="A14" s="1" t="s">
        <v>5</v>
      </c>
      <c r="B14" s="1">
        <v>19</v>
      </c>
      <c r="C14" s="1" t="s">
        <v>44</v>
      </c>
    </row>
    <row r="15" spans="1:3" x14ac:dyDescent="0.35">
      <c r="A15" s="2" t="s">
        <v>5</v>
      </c>
      <c r="B15" s="2">
        <v>20</v>
      </c>
      <c r="C15" s="2" t="s">
        <v>45</v>
      </c>
    </row>
    <row r="16" spans="1:3" x14ac:dyDescent="0.35">
      <c r="A16" s="1" t="s">
        <v>5</v>
      </c>
      <c r="B16" s="1">
        <v>21</v>
      </c>
      <c r="C16" s="1" t="s">
        <v>46</v>
      </c>
    </row>
    <row r="17" spans="1:3" x14ac:dyDescent="0.35">
      <c r="A17" s="2" t="s">
        <v>5</v>
      </c>
      <c r="B17" s="2">
        <v>22</v>
      </c>
      <c r="C17" s="2" t="s">
        <v>47</v>
      </c>
    </row>
    <row r="18" spans="1:3" x14ac:dyDescent="0.35">
      <c r="A18" s="1" t="s">
        <v>5</v>
      </c>
      <c r="B18" s="1">
        <v>23</v>
      </c>
      <c r="C18" s="1" t="s">
        <v>48</v>
      </c>
    </row>
    <row r="19" spans="1:3" x14ac:dyDescent="0.35">
      <c r="A19" s="2" t="s">
        <v>5</v>
      </c>
      <c r="B19" s="2">
        <v>25</v>
      </c>
      <c r="C19" s="2" t="s">
        <v>49</v>
      </c>
    </row>
    <row r="20" spans="1:3" x14ac:dyDescent="0.35">
      <c r="A20" s="1" t="s">
        <v>5</v>
      </c>
      <c r="B20" s="1">
        <v>26</v>
      </c>
      <c r="C20" s="1" t="s">
        <v>50</v>
      </c>
    </row>
    <row r="21" spans="1:3" x14ac:dyDescent="0.35">
      <c r="A21" s="2" t="s">
        <v>5</v>
      </c>
      <c r="B21" s="2">
        <v>27</v>
      </c>
      <c r="C21" s="2" t="s">
        <v>51</v>
      </c>
    </row>
    <row r="22" spans="1:3" x14ac:dyDescent="0.35">
      <c r="A22" s="1" t="s">
        <v>5</v>
      </c>
      <c r="B22" s="1">
        <v>30</v>
      </c>
      <c r="C22" s="1" t="s">
        <v>52</v>
      </c>
    </row>
    <row r="23" spans="1:3" x14ac:dyDescent="0.35">
      <c r="A23" s="6" t="s">
        <v>5</v>
      </c>
      <c r="B23" s="6">
        <v>32</v>
      </c>
      <c r="C23" s="6" t="s">
        <v>53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workbookViewId="0">
      <selection activeCell="A6" sqref="A6"/>
    </sheetView>
  </sheetViews>
  <sheetFormatPr defaultRowHeight="14.5" x14ac:dyDescent="0.35"/>
  <cols>
    <col min="1" max="1" width="47.36328125" bestFit="1" customWidth="1"/>
    <col min="2" max="2" width="10.54296875" bestFit="1" customWidth="1"/>
    <col min="3" max="3" width="14.26953125" bestFit="1" customWidth="1"/>
  </cols>
  <sheetData>
    <row r="1" spans="1:3" x14ac:dyDescent="0.35">
      <c r="A1" t="s">
        <v>29</v>
      </c>
      <c r="B1" t="s">
        <v>30</v>
      </c>
      <c r="C1" t="s">
        <v>31</v>
      </c>
    </row>
    <row r="2" spans="1:3" x14ac:dyDescent="0.35">
      <c r="A2" t="s">
        <v>2</v>
      </c>
      <c r="B2">
        <v>-3</v>
      </c>
      <c r="C2" t="s">
        <v>54</v>
      </c>
    </row>
    <row r="3" spans="1:3" x14ac:dyDescent="0.35">
      <c r="A3" t="s">
        <v>2</v>
      </c>
      <c r="B3">
        <v>11</v>
      </c>
      <c r="C3" t="s">
        <v>55</v>
      </c>
    </row>
    <row r="4" spans="1:3" x14ac:dyDescent="0.35">
      <c r="A4" t="s">
        <v>2</v>
      </c>
      <c r="B4">
        <v>12</v>
      </c>
      <c r="C4" t="s">
        <v>56</v>
      </c>
    </row>
    <row r="5" spans="1:3" x14ac:dyDescent="0.35">
      <c r="A5" t="s">
        <v>2</v>
      </c>
      <c r="B5">
        <v>13</v>
      </c>
      <c r="C5" t="s">
        <v>57</v>
      </c>
    </row>
    <row r="6" spans="1:3" x14ac:dyDescent="0.35">
      <c r="A6" t="s">
        <v>2</v>
      </c>
      <c r="B6">
        <v>21</v>
      </c>
      <c r="C6" t="s">
        <v>58</v>
      </c>
    </row>
    <row r="7" spans="1:3" x14ac:dyDescent="0.35">
      <c r="A7" t="s">
        <v>2</v>
      </c>
      <c r="B7">
        <v>22</v>
      </c>
      <c r="C7" t="s">
        <v>59</v>
      </c>
    </row>
    <row r="8" spans="1:3" x14ac:dyDescent="0.35">
      <c r="A8" t="s">
        <v>2</v>
      </c>
      <c r="B8">
        <v>23</v>
      </c>
      <c r="C8" t="s">
        <v>60</v>
      </c>
    </row>
    <row r="9" spans="1:3" x14ac:dyDescent="0.35">
      <c r="A9" t="s">
        <v>2</v>
      </c>
      <c r="B9">
        <v>31</v>
      </c>
      <c r="C9" t="s">
        <v>61</v>
      </c>
    </row>
    <row r="10" spans="1:3" x14ac:dyDescent="0.35">
      <c r="A10" t="s">
        <v>2</v>
      </c>
      <c r="B10">
        <v>32</v>
      </c>
      <c r="C10" t="s">
        <v>62</v>
      </c>
    </row>
    <row r="11" spans="1:3" x14ac:dyDescent="0.35">
      <c r="A11" t="s">
        <v>2</v>
      </c>
      <c r="B11">
        <v>33</v>
      </c>
      <c r="C11" t="s">
        <v>63</v>
      </c>
    </row>
    <row r="12" spans="1:3" x14ac:dyDescent="0.35">
      <c r="A12" t="s">
        <v>2</v>
      </c>
      <c r="B12">
        <v>41</v>
      </c>
      <c r="C12" t="s">
        <v>64</v>
      </c>
    </row>
    <row r="13" spans="1:3" x14ac:dyDescent="0.35">
      <c r="A13" t="s">
        <v>2</v>
      </c>
      <c r="B13">
        <v>42</v>
      </c>
      <c r="C13" t="s">
        <v>65</v>
      </c>
    </row>
    <row r="14" spans="1:3" x14ac:dyDescent="0.35">
      <c r="A14" t="s">
        <v>2</v>
      </c>
      <c r="B14">
        <v>43</v>
      </c>
      <c r="C14" t="s">
        <v>66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A6" sqref="A6"/>
    </sheetView>
  </sheetViews>
  <sheetFormatPr defaultRowHeight="14.5" x14ac:dyDescent="0.35"/>
  <cols>
    <col min="1" max="1" width="28.453125" bestFit="1" customWidth="1"/>
    <col min="2" max="2" width="10.54296875" bestFit="1" customWidth="1"/>
    <col min="3" max="3" width="55.26953125" bestFit="1" customWidth="1"/>
  </cols>
  <sheetData>
    <row r="1" spans="1:3" x14ac:dyDescent="0.35">
      <c r="A1" t="s">
        <v>29</v>
      </c>
      <c r="B1" t="s">
        <v>30</v>
      </c>
      <c r="C1" t="s">
        <v>31</v>
      </c>
    </row>
    <row r="2" spans="1:3" x14ac:dyDescent="0.35">
      <c r="A2" t="s">
        <v>3</v>
      </c>
      <c r="B2">
        <v>0</v>
      </c>
      <c r="C2" t="s">
        <v>67</v>
      </c>
    </row>
    <row r="3" spans="1:3" x14ac:dyDescent="0.35">
      <c r="A3" t="s">
        <v>3</v>
      </c>
      <c r="B3">
        <v>11</v>
      </c>
      <c r="C3" t="s">
        <v>68</v>
      </c>
    </row>
    <row r="4" spans="1:3" x14ac:dyDescent="0.35">
      <c r="A4" t="s">
        <v>3</v>
      </c>
      <c r="B4">
        <v>12</v>
      </c>
      <c r="C4" t="s">
        <v>69</v>
      </c>
    </row>
    <row r="5" spans="1:3" x14ac:dyDescent="0.35">
      <c r="A5" t="s">
        <v>3</v>
      </c>
      <c r="B5">
        <v>13</v>
      </c>
      <c r="C5" t="s">
        <v>70</v>
      </c>
    </row>
    <row r="6" spans="1:3" x14ac:dyDescent="0.35">
      <c r="A6" t="s">
        <v>3</v>
      </c>
      <c r="B6">
        <v>14</v>
      </c>
      <c r="C6" t="s">
        <v>71</v>
      </c>
    </row>
    <row r="7" spans="1:3" x14ac:dyDescent="0.35">
      <c r="A7" t="s">
        <v>3</v>
      </c>
      <c r="B7">
        <v>20</v>
      </c>
      <c r="C7" t="s">
        <v>72</v>
      </c>
    </row>
    <row r="8" spans="1:3" x14ac:dyDescent="0.35">
      <c r="A8" t="s">
        <v>3</v>
      </c>
      <c r="B8">
        <v>30</v>
      </c>
      <c r="C8" t="s">
        <v>73</v>
      </c>
    </row>
    <row r="9" spans="1:3" x14ac:dyDescent="0.35">
      <c r="A9" t="s">
        <v>3</v>
      </c>
      <c r="B9">
        <v>40</v>
      </c>
      <c r="C9" t="s">
        <v>74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BB1814968FB2C46BBCE8BBBC35C489C" ma:contentTypeVersion="15" ma:contentTypeDescription="Create a new document." ma:contentTypeScope="" ma:versionID="ccf77cf5af6e4c3ac61eb35330fb2672">
  <xsd:schema xmlns:xsd="http://www.w3.org/2001/XMLSchema" xmlns:xs="http://www.w3.org/2001/XMLSchema" xmlns:p="http://schemas.microsoft.com/office/2006/metadata/properties" xmlns:ns1="http://schemas.microsoft.com/sharepoint/v3" xmlns:ns3="99062157-c147-40ce-968b-1cf5be8122cb" xmlns:ns4="a43fbb36-3a42-4f38-b97d-73e50f7bf0a9" targetNamespace="http://schemas.microsoft.com/office/2006/metadata/properties" ma:root="true" ma:fieldsID="f00e8830c2d13df539e37b0396e021b2" ns1:_="" ns3:_="" ns4:_="">
    <xsd:import namespace="http://schemas.microsoft.com/sharepoint/v3"/>
    <xsd:import namespace="99062157-c147-40ce-968b-1cf5be8122cb"/>
    <xsd:import namespace="a43fbb36-3a42-4f38-b97d-73e50f7bf0a9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1:_ip_UnifiedCompliancePolicyProperties" minOccurs="0"/>
                <xsd:element ref="ns1:_ip_UnifiedCompliancePolicyUIAction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Location" minOccurs="0"/>
                <xsd:element ref="ns4:MediaServiceEventHashCode" minOccurs="0"/>
                <xsd:element ref="ns4:MediaServiceGenerationTim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1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2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9062157-c147-40ce-968b-1cf5be8122c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3fbb36-3a42-4f38-b97d-73e50f7bf0a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MediaServiceAutoTags" ma:internalName="MediaServiceAutoTags" ma:readOnly="true">
      <xsd:simpleType>
        <xsd:restriction base="dms:Text"/>
      </xsd:simpleType>
    </xsd:element>
    <xsd:element name="MediaServiceOCR" ma:index="1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CB30DED-E1E5-4466-BCFA-C69868744EAF}">
  <ds:schemaRefs>
    <ds:schemaRef ds:uri="http://schemas.microsoft.com/office/2006/documentManagement/types"/>
    <ds:schemaRef ds:uri="99062157-c147-40ce-968b-1cf5be8122cb"/>
    <ds:schemaRef ds:uri="http://purl.org/dc/elements/1.1/"/>
    <ds:schemaRef ds:uri="http://schemas.microsoft.com/office/2006/metadata/properties"/>
    <ds:schemaRef ds:uri="http://schemas.microsoft.com/sharepoint/v3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a43fbb36-3a42-4f38-b97d-73e50f7bf0a9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FC94F29B-E53E-4457-BDAA-F35C8302415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5618C2D-79A1-4FF4-810F-EF919CF8940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99062157-c147-40ce-968b-1cf5be8122cb"/>
    <ds:schemaRef ds:uri="a43fbb36-3a42-4f38-b97d-73e50f7bf0a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Data_1-10-2020---456</vt:lpstr>
      <vt:lpstr>Sheet4</vt:lpstr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Loose, Rich</dc:creator>
  <cp:lastModifiedBy>Rich Loose</cp:lastModifiedBy>
  <dcterms:created xsi:type="dcterms:W3CDTF">2020-01-10T18:12:50Z</dcterms:created>
  <dcterms:modified xsi:type="dcterms:W3CDTF">2020-01-10T18:57:07Z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0x0101006BB1814968FB2C46BBCE8BBBC35C489C</vt:lpwstr>
  </property>
</Properties>
</file>